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lejsova\Documents\ZELEN_UDRZBA\2022_2023\VŘ\"/>
    </mc:Choice>
  </mc:AlternateContent>
  <xr:revisionPtr revIDLastSave="0" documentId="13_ncr:1_{644B5367-EAE2-4FAC-8AAF-8AB3FAB28D28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souhrn" sheetId="4" r:id="rId1"/>
    <sheet name="keře" sheetId="1" r:id="rId2"/>
    <sheet name="stromy" sheetId="7" r:id="rId3"/>
    <sheet name="nádoby" sheetId="8" r:id="rId4"/>
  </sheets>
  <definedNames>
    <definedName name="_xlnm.Print_Area" localSheetId="0">souhrn!$A$1:$E$19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7" i="1"/>
  <c r="G16" i="8"/>
  <c r="G15" i="8"/>
  <c r="G5" i="8"/>
  <c r="G6" i="8"/>
  <c r="G7" i="8"/>
  <c r="G8" i="8"/>
  <c r="G9" i="8"/>
  <c r="G10" i="8"/>
  <c r="G11" i="8"/>
  <c r="G12" i="8"/>
  <c r="G13" i="8"/>
  <c r="G14" i="8"/>
  <c r="G4" i="8"/>
  <c r="G5" i="1" l="1"/>
  <c r="G6" i="1"/>
  <c r="G4" i="1"/>
  <c r="G16" i="7"/>
  <c r="G17" i="7"/>
  <c r="G18" i="7"/>
  <c r="G15" i="7"/>
  <c r="G6" i="7"/>
  <c r="G7" i="7"/>
  <c r="G8" i="7"/>
  <c r="G9" i="7"/>
  <c r="G10" i="7"/>
  <c r="G11" i="7"/>
  <c r="G12" i="7"/>
  <c r="G13" i="7"/>
  <c r="G14" i="7"/>
  <c r="G5" i="7"/>
  <c r="G19" i="1" l="1"/>
  <c r="C8" i="4" s="1"/>
  <c r="D8" i="4" s="1"/>
  <c r="G19" i="7"/>
  <c r="C9" i="4" s="1"/>
  <c r="G17" i="8"/>
  <c r="C10" i="4" s="1"/>
  <c r="D10" i="4" l="1"/>
  <c r="E10" i="4" s="1"/>
  <c r="D9" i="4"/>
  <c r="E9" i="4" s="1"/>
  <c r="E8" i="4"/>
  <c r="C7" i="4"/>
  <c r="C6" i="4" s="1"/>
  <c r="D7" i="4" l="1"/>
  <c r="D6" i="4" s="1"/>
  <c r="E6" i="4" s="1"/>
  <c r="E7" i="4" l="1"/>
</calcChain>
</file>

<file path=xl/sharedStrings.xml><?xml version="1.0" encoding="utf-8"?>
<sst xmlns="http://schemas.openxmlformats.org/spreadsheetml/2006/main" count="138" uniqueCount="82">
  <si>
    <t>množství</t>
  </si>
  <si>
    <t>jednotky</t>
  </si>
  <si>
    <t>ks</t>
  </si>
  <si>
    <t>četnost
za rok</t>
  </si>
  <si>
    <t>m2</t>
  </si>
  <si>
    <t xml:space="preserve">          Rozpis údržby zeleně v obci Braškov a jejích částech Valdek a Toskánka</t>
  </si>
  <si>
    <t>údržba zeleně za 1 kalendářní rok</t>
  </si>
  <si>
    <t>cena 
jednotková</t>
  </si>
  <si>
    <t xml:space="preserve">cena celkem </t>
  </si>
  <si>
    <t>m3</t>
  </si>
  <si>
    <t>celkem bez DPH</t>
  </si>
  <si>
    <t>název uchazeče :</t>
  </si>
  <si>
    <t>kód URS</t>
  </si>
  <si>
    <t>popis operace</t>
  </si>
  <si>
    <t>Odstranění výmladků stromu mechanicky na bázi a   do v 2m , průměru kmene do 0,2m</t>
  </si>
  <si>
    <t>Odstranění výmladků stromu mechanicky na bázi a   do v 2m , průměru kmene přes  0,6 do 1m</t>
  </si>
  <si>
    <t>Odstranění výmladků stromu mechanicky na bázi a   do v 2m , průměru kmene přes  0,2 do 0,6m</t>
  </si>
  <si>
    <t>Řez stromu výchovný alejových stromů v přes 4 do 6 m</t>
  </si>
  <si>
    <t>Řez stromu výchovný alejových stromů v přes 6 do 9 m</t>
  </si>
  <si>
    <t>Zhotovení závlahové mísy dřevin D přes 1 m v rovině nebo ve svahu 1:5 (bez dodání materiálu)</t>
  </si>
  <si>
    <t>Odplevelení dřevin soliterních v rovině nebo ve svahu 1:5 (odplevelení závlahové mísy)</t>
  </si>
  <si>
    <t>Řez stromu zdravotní o ploše koruny přes 150 do 180 m2</t>
  </si>
  <si>
    <t>Řez stromu zdravotní o ploše koruny přes 180 do 210 m3</t>
  </si>
  <si>
    <t>kpl</t>
  </si>
  <si>
    <t>Zhotovení obalu kmene z rákosové nebo kokosové rohože v rovině nebo ve svahu do 1:5 (bez dodávky rohože)</t>
  </si>
  <si>
    <t>Monitoring patogenů v průběhu vegetačního období s důrazem na jarní a časně letní období a návrh ošetření (výskyt houbových chorob, nálet a žír škůdců)</t>
  </si>
  <si>
    <t>Odstranění obalu z rákosové nebo kokosové rohože v rovině nebo ve svshu 1:5</t>
  </si>
  <si>
    <t>kód</t>
  </si>
  <si>
    <t>Řez a tvarování živých plotů přímých v do 0,8m a š do 0,8m s odvozem odpadu do 20km</t>
  </si>
  <si>
    <t>poznámka</t>
  </si>
  <si>
    <t>m2 pohledové plochy živého plotu</t>
  </si>
  <si>
    <t>Řez keřů netrnitých průklestem D koruny do 1,5 m</t>
  </si>
  <si>
    <t>Řez keřů netrnitých průklestem D koruny přes 1,5 m do 3 m</t>
  </si>
  <si>
    <t xml:space="preserve">Řez keřů trnitých průklestem D koruny do 1,5 m </t>
  </si>
  <si>
    <t>Řez trvalek ve vegetačním období v rovině nebo ve svahu jarní řez</t>
  </si>
  <si>
    <t>Řez růží velkokvětých</t>
  </si>
  <si>
    <t>Řez a tvarování živých plotů přímých v přes 0,8 m do 1,5 m  a š do 1 m s odvozem odpadu do 20km</t>
  </si>
  <si>
    <t>Řez a tvarování živých plotů přímých v přes 1,5 m do 3 m  s odvozem odpadu do 20km</t>
  </si>
  <si>
    <t>Řez trvalek ve vegetačním období v rovině nebo ve svahu červencový řez</t>
  </si>
  <si>
    <t>Zřízení ochrany rostlin před mrazem nakopčením</t>
  </si>
  <si>
    <t>Odstranění ochrany rostlin před mrazem nakopčením</t>
  </si>
  <si>
    <t>Odplevelení záhonu květin v rovině a svahu do 1:5</t>
  </si>
  <si>
    <t>Odplevelení záhonu růží v rovině a ve svahu do 1:5</t>
  </si>
  <si>
    <t>Odplevelení dřevin soliterních v rovině nebo ve svahu 1:5</t>
  </si>
  <si>
    <t>Odplevelení souvislých keřových skupin v rovině nebo ve svahu 1:5</t>
  </si>
  <si>
    <t>Výsadba květin krytokořenných průměru kontejneru 120 do 250 mm</t>
  </si>
  <si>
    <t>Příplatek k výsadbě květin za výsadby do nádob</t>
  </si>
  <si>
    <t xml:space="preserve">Výsadba cibulí nebo hlíz </t>
  </si>
  <si>
    <t xml:space="preserve">Zrušení květinových výsadeb hrnkovaných květin </t>
  </si>
  <si>
    <t>Příplatek za zrušení výsadeb z nádob</t>
  </si>
  <si>
    <t>Hnojení půdy umělým hnojivem k jednotlivým rostlinám v rovině a ve svahu 1:5</t>
  </si>
  <si>
    <t>t</t>
  </si>
  <si>
    <t>Umělé hnojivo obalované s postupným uvolňováním živin typ Osmocote 6</t>
  </si>
  <si>
    <t>kg</t>
  </si>
  <si>
    <t>rostlinný materiál kontejner 120-250mm (průměrná cena za us)</t>
  </si>
  <si>
    <t>rostlinný materiál, D cibule (Tulipa cv.) 25-60 mm (průměrná cena za kus)</t>
  </si>
  <si>
    <t>Přípatek k zalití rostlin za zálivku do nádob</t>
  </si>
  <si>
    <t>Zalití rostlin vodou plocha do  20m2, 50l/m2</t>
  </si>
  <si>
    <t>Příplatek k odplevelení za odplevelení výsadeb v nádobách</t>
  </si>
  <si>
    <t>Zalití rostlin vodou / 150l na jedno zalití, v objemu do 10ks stromů, cena za kus  (bez dodávky vody)</t>
  </si>
  <si>
    <t>dle rozpisu, úhrn za 3 výsadby ročně)</t>
  </si>
  <si>
    <t>Odplevelení záhonu květin v rovině nebo ve svahu (nádoby)</t>
  </si>
  <si>
    <t>nutno provádět průběžně kontrolu a alespoň 2x ročně odstraňovat kde potřeba, není to ovšem vždy u všech jedinců</t>
  </si>
  <si>
    <t>stromy listnaté i jehličnaté celkem</t>
  </si>
  <si>
    <t>trvalky i  letničky</t>
  </si>
  <si>
    <t>specifikováno v tabulce inventarizace</t>
  </si>
  <si>
    <t>Řez stromu výchovný špičáků a keřových  stromů v do 4 m</t>
  </si>
  <si>
    <t>ÚDRŽBA ZELENĚ V OBCI BRAŠKOV 2022 -2023</t>
  </si>
  <si>
    <t>údržba zeleně za 2 kalendářní roky</t>
  </si>
  <si>
    <t>celkem včetně DPH</t>
  </si>
  <si>
    <t>Celkem  za 1 kalendářní rok bez DPH</t>
  </si>
  <si>
    <t>DPH 21 %</t>
  </si>
  <si>
    <t>Celkem za 1 kalendářní rok bez DPH</t>
  </si>
  <si>
    <t>V …........................, dne….................2021</t>
  </si>
  <si>
    <t>podpis, razítko</t>
  </si>
  <si>
    <t>sezónní osázení mobilních nádob, truhlíků a záhonů za 1 kalendářní rok</t>
  </si>
  <si>
    <t>péče o stromy za 1 kalendářní rok</t>
  </si>
  <si>
    <t>péče o keřové skupiny, soliterní keře a živé ploty, květinové výsadby za 1 kalendářní rok</t>
  </si>
  <si>
    <t>2.1. Souhrn</t>
  </si>
  <si>
    <t>2.2 péče o keřové skupiny, soliterní keře a živé ploty, květinové výsadby</t>
  </si>
  <si>
    <t>2.3 péče o stromy</t>
  </si>
  <si>
    <t>2.4. sezónní osázení mobilních nádob, truhlíků a záhonů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</si>
</sst>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164" fontId="0" fillId="0" borderId="1" xfId="0" applyNumberFormat="1" applyBorder="1"/>
    <xf numFmtId="0" fontId="5" fillId="0" borderId="0" xfId="0" applyFont="1" applyAlignment="1">
      <alignment wrapText="1"/>
    </xf>
    <xf numFmtId="0" fontId="3" fillId="0" borderId="0" xfId="0" applyFont="1" applyBorder="1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Border="1"/>
    <xf numFmtId="0" fontId="0" fillId="0" borderId="0" xfId="0" applyFont="1"/>
    <xf numFmtId="0" fontId="4" fillId="0" borderId="0" xfId="0" applyFont="1" applyFill="1" applyBorder="1"/>
    <xf numFmtId="0" fontId="0" fillId="0" borderId="1" xfId="0" applyFill="1" applyBorder="1"/>
    <xf numFmtId="0" fontId="4" fillId="0" borderId="0" xfId="0" applyFont="1"/>
    <xf numFmtId="0" fontId="1" fillId="0" borderId="0" xfId="0" applyFont="1"/>
    <xf numFmtId="0" fontId="0" fillId="0" borderId="5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4" fillId="0" borderId="0" xfId="0" applyFont="1" applyBorder="1"/>
    <xf numFmtId="0" fontId="9" fillId="0" borderId="0" xfId="0" applyFont="1" applyFill="1" applyBorder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4" xfId="0" applyFont="1" applyBorder="1"/>
    <xf numFmtId="164" fontId="0" fillId="0" borderId="0" xfId="0" applyNumberFormat="1" applyFont="1" applyBorder="1"/>
    <xf numFmtId="0" fontId="9" fillId="0" borderId="0" xfId="0" applyFont="1" applyFill="1" applyBorder="1" applyAlignment="1">
      <alignment wrapText="1"/>
    </xf>
    <xf numFmtId="164" fontId="4" fillId="0" borderId="0" xfId="0" applyNumberFormat="1" applyFont="1" applyBorder="1"/>
    <xf numFmtId="164" fontId="0" fillId="0" borderId="3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10" fillId="0" borderId="0" xfId="0" applyFont="1"/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0" fontId="10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3" fillId="0" borderId="2" xfId="0" applyFont="1" applyBorder="1"/>
    <xf numFmtId="164" fontId="13" fillId="0" borderId="6" xfId="0" applyNumberFormat="1" applyFont="1" applyBorder="1"/>
    <xf numFmtId="164" fontId="13" fillId="0" borderId="8" xfId="0" applyNumberFormat="1" applyFont="1" applyBorder="1"/>
    <xf numFmtId="2" fontId="0" fillId="0" borderId="1" xfId="0" applyNumberFormat="1" applyBorder="1"/>
    <xf numFmtId="2" fontId="0" fillId="0" borderId="0" xfId="0" applyNumberFormat="1" applyBorder="1"/>
    <xf numFmtId="2" fontId="4" fillId="0" borderId="0" xfId="0" applyNumberFormat="1" applyFont="1" applyBorder="1"/>
    <xf numFmtId="2" fontId="0" fillId="0" borderId="0" xfId="0" applyNumberFormat="1"/>
    <xf numFmtId="0" fontId="2" fillId="0" borderId="12" xfId="0" applyFont="1" applyBorder="1"/>
    <xf numFmtId="164" fontId="2" fillId="0" borderId="13" xfId="0" applyNumberFormat="1" applyFont="1" applyBorder="1" applyAlignment="1">
      <alignment horizontal="right"/>
    </xf>
    <xf numFmtId="0" fontId="7" fillId="0" borderId="14" xfId="0" applyFont="1" applyBorder="1"/>
    <xf numFmtId="164" fontId="7" fillId="0" borderId="15" xfId="0" applyNumberFormat="1" applyFont="1" applyBorder="1"/>
    <xf numFmtId="0" fontId="5" fillId="3" borderId="16" xfId="0" applyFont="1" applyFill="1" applyBorder="1"/>
    <xf numFmtId="164" fontId="5" fillId="3" borderId="17" xfId="0" applyNumberFormat="1" applyFont="1" applyFill="1" applyBorder="1"/>
    <xf numFmtId="0" fontId="4" fillId="0" borderId="16" xfId="0" applyFont="1" applyFill="1" applyBorder="1"/>
    <xf numFmtId="164" fontId="3" fillId="0" borderId="17" xfId="0" applyNumberFormat="1" applyFont="1" applyBorder="1" applyAlignment="1">
      <alignment wrapText="1"/>
    </xf>
    <xf numFmtId="0" fontId="4" fillId="0" borderId="2" xfId="0" applyFont="1" applyBorder="1"/>
    <xf numFmtId="164" fontId="4" fillId="0" borderId="6" xfId="0" applyNumberFormat="1" applyFont="1" applyBorder="1" applyAlignment="1">
      <alignment wrapText="1"/>
    </xf>
    <xf numFmtId="0" fontId="4" fillId="0" borderId="2" xfId="0" applyFont="1" applyFill="1" applyBorder="1"/>
    <xf numFmtId="0" fontId="4" fillId="0" borderId="7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0" fillId="0" borderId="2" xfId="0" applyFont="1" applyBorder="1"/>
    <xf numFmtId="0" fontId="1" fillId="0" borderId="16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0" fontId="17" fillId="0" borderId="2" xfId="0" applyFont="1" applyBorder="1"/>
    <xf numFmtId="0" fontId="17" fillId="0" borderId="1" xfId="0" applyFont="1" applyBorder="1"/>
    <xf numFmtId="2" fontId="17" fillId="0" borderId="1" xfId="0" applyNumberFormat="1" applyFont="1" applyBorder="1"/>
    <xf numFmtId="164" fontId="17" fillId="0" borderId="1" xfId="0" applyNumberFormat="1" applyFont="1" applyBorder="1"/>
    <xf numFmtId="164" fontId="17" fillId="0" borderId="6" xfId="0" applyNumberFormat="1" applyFont="1" applyBorder="1"/>
    <xf numFmtId="0" fontId="4" fillId="0" borderId="7" xfId="0" applyFont="1" applyBorder="1"/>
    <xf numFmtId="2" fontId="4" fillId="0" borderId="22" xfId="0" applyNumberFormat="1" applyFont="1" applyBorder="1"/>
    <xf numFmtId="164" fontId="4" fillId="0" borderId="22" xfId="0" applyNumberFormat="1" applyFont="1" applyBorder="1"/>
    <xf numFmtId="164" fontId="4" fillId="0" borderId="8" xfId="0" applyNumberFormat="1" applyFont="1" applyBorder="1"/>
    <xf numFmtId="0" fontId="3" fillId="0" borderId="16" xfId="0" applyFont="1" applyBorder="1"/>
    <xf numFmtId="164" fontId="3" fillId="0" borderId="17" xfId="0" applyNumberFormat="1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0" fontId="3" fillId="0" borderId="18" xfId="0" applyFont="1" applyBorder="1"/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 wrapText="1"/>
    </xf>
    <xf numFmtId="164" fontId="3" fillId="0" borderId="17" xfId="0" applyNumberFormat="1" applyFont="1" applyBorder="1" applyAlignment="1">
      <alignment horizontal="right" wrapText="1"/>
    </xf>
    <xf numFmtId="0" fontId="3" fillId="0" borderId="14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2" xfId="0" applyBorder="1"/>
    <xf numFmtId="164" fontId="0" fillId="0" borderId="6" xfId="0" applyNumberFormat="1" applyBorder="1"/>
    <xf numFmtId="0" fontId="0" fillId="0" borderId="25" xfId="0" applyBorder="1"/>
    <xf numFmtId="0" fontId="0" fillId="0" borderId="14" xfId="0" applyBorder="1"/>
    <xf numFmtId="0" fontId="0" fillId="0" borderId="11" xfId="0" applyBorder="1"/>
    <xf numFmtId="0" fontId="0" fillId="2" borderId="11" xfId="0" applyFill="1" applyBorder="1"/>
    <xf numFmtId="164" fontId="0" fillId="0" borderId="11" xfId="0" applyNumberFormat="1" applyBorder="1"/>
    <xf numFmtId="164" fontId="0" fillId="0" borderId="15" xfId="0" applyNumberFormat="1" applyBorder="1"/>
    <xf numFmtId="0" fontId="1" fillId="0" borderId="18" xfId="0" applyFont="1" applyBorder="1"/>
    <xf numFmtId="2" fontId="1" fillId="0" borderId="18" xfId="0" applyNumberFormat="1" applyFont="1" applyBorder="1"/>
    <xf numFmtId="0" fontId="1" fillId="0" borderId="18" xfId="0" applyFont="1" applyBorder="1" applyAlignment="1">
      <alignment wrapText="1"/>
    </xf>
    <xf numFmtId="164" fontId="1" fillId="0" borderId="17" xfId="0" applyNumberFormat="1" applyFont="1" applyBorder="1" applyAlignment="1">
      <alignment wrapText="1"/>
    </xf>
    <xf numFmtId="0" fontId="18" fillId="0" borderId="0" xfId="0" applyFont="1"/>
    <xf numFmtId="164" fontId="0" fillId="0" borderId="24" xfId="0" applyNumberFormat="1" applyBorder="1"/>
    <xf numFmtId="0" fontId="18" fillId="0" borderId="0" xfId="0" applyFont="1" applyAlignment="1">
      <alignment wrapText="1"/>
    </xf>
    <xf numFmtId="164" fontId="3" fillId="0" borderId="18" xfId="0" applyNumberFormat="1" applyFont="1" applyBorder="1" applyAlignment="1">
      <alignment horizontal="right" wrapText="1"/>
    </xf>
    <xf numFmtId="0" fontId="13" fillId="0" borderId="7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" fillId="0" borderId="0" xfId="0" applyFont="1" applyBorder="1"/>
    <xf numFmtId="0" fontId="3" fillId="0" borderId="18" xfId="0" applyFont="1" applyBorder="1"/>
    <xf numFmtId="0" fontId="3" fillId="0" borderId="23" xfId="0" applyFont="1" applyBorder="1"/>
    <xf numFmtId="2" fontId="15" fillId="2" borderId="10" xfId="0" applyNumberFormat="1" applyFont="1" applyFill="1" applyBorder="1" applyAlignment="1">
      <alignment vertical="center" wrapText="1"/>
    </xf>
    <xf numFmtId="2" fontId="15" fillId="2" borderId="11" xfId="0" applyNumberFormat="1" applyFont="1" applyFill="1" applyBorder="1" applyAlignment="1">
      <alignment vertical="center" wrapText="1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9" xfId="0" applyFont="1" applyFill="1" applyBorder="1"/>
    <xf numFmtId="0" fontId="0" fillId="0" borderId="9" xfId="0" applyFont="1" applyBorder="1"/>
    <xf numFmtId="2" fontId="0" fillId="0" borderId="9" xfId="0" applyNumberFormat="1" applyFont="1" applyBorder="1"/>
    <xf numFmtId="164" fontId="0" fillId="0" borderId="9" xfId="0" applyNumberFormat="1" applyFont="1" applyBorder="1"/>
    <xf numFmtId="164" fontId="0" fillId="0" borderId="26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zoomScaleNormal="100" workbookViewId="0">
      <selection activeCell="B5" sqref="B5"/>
    </sheetView>
  </sheetViews>
  <sheetFormatPr defaultRowHeight="15" x14ac:dyDescent="0.25"/>
  <cols>
    <col min="1" max="1" width="5.5703125" customWidth="1"/>
    <col min="2" max="2" width="59.5703125" customWidth="1"/>
    <col min="3" max="3" width="22.85546875" customWidth="1"/>
    <col min="4" max="4" width="29.28515625" customWidth="1"/>
    <col min="5" max="5" width="24.5703125" customWidth="1"/>
  </cols>
  <sheetData>
    <row r="1" spans="1:5" ht="30" customHeight="1" x14ac:dyDescent="0.3">
      <c r="B1" s="2"/>
      <c r="C1" s="2"/>
    </row>
    <row r="2" spans="1:5" ht="19.5" thickBot="1" x14ac:dyDescent="0.35">
      <c r="B2" s="2"/>
      <c r="C2" s="2"/>
    </row>
    <row r="3" spans="1:5" ht="42" customHeight="1" thickBot="1" x14ac:dyDescent="0.4">
      <c r="A3" s="3"/>
      <c r="B3" s="111" t="s">
        <v>67</v>
      </c>
      <c r="C3" s="112"/>
      <c r="D3" s="112"/>
      <c r="E3" s="113"/>
    </row>
    <row r="4" spans="1:5" ht="21.75" thickBot="1" x14ac:dyDescent="0.4">
      <c r="A4" s="3"/>
      <c r="B4" s="5"/>
      <c r="C4" s="6"/>
    </row>
    <row r="5" spans="1:5" ht="19.5" thickBot="1" x14ac:dyDescent="0.35">
      <c r="A5" s="3"/>
      <c r="B5" s="46" t="s">
        <v>78</v>
      </c>
      <c r="C5" s="47" t="s">
        <v>10</v>
      </c>
      <c r="D5" s="47" t="s">
        <v>71</v>
      </c>
      <c r="E5" s="47" t="s">
        <v>69</v>
      </c>
    </row>
    <row r="6" spans="1:5" ht="21.75" thickBot="1" x14ac:dyDescent="0.4">
      <c r="A6" s="3"/>
      <c r="B6" s="50" t="s">
        <v>68</v>
      </c>
      <c r="C6" s="51">
        <f>C7*2</f>
        <v>0</v>
      </c>
      <c r="D6" s="51">
        <f>D7*2</f>
        <v>0</v>
      </c>
      <c r="E6" s="51">
        <f>C6+D6</f>
        <v>0</v>
      </c>
    </row>
    <row r="7" spans="1:5" s="14" customFormat="1" ht="18.75" x14ac:dyDescent="0.3">
      <c r="A7" s="33"/>
      <c r="B7" s="48" t="s">
        <v>6</v>
      </c>
      <c r="C7" s="49">
        <f>C8+C9+C10</f>
        <v>0</v>
      </c>
      <c r="D7" s="49">
        <f>D8+D9+D10</f>
        <v>0</v>
      </c>
      <c r="E7" s="49">
        <f>C7+D7</f>
        <v>0</v>
      </c>
    </row>
    <row r="8" spans="1:5" ht="37.5" x14ac:dyDescent="0.3">
      <c r="A8" s="3"/>
      <c r="B8" s="110" t="s">
        <v>77</v>
      </c>
      <c r="C8" s="40">
        <f>keře!G19</f>
        <v>0</v>
      </c>
      <c r="D8" s="40">
        <f>C8*0.21</f>
        <v>0</v>
      </c>
      <c r="E8" s="40">
        <f>C8+D8</f>
        <v>0</v>
      </c>
    </row>
    <row r="9" spans="1:5" ht="18.75" x14ac:dyDescent="0.3">
      <c r="A9" s="3"/>
      <c r="B9" s="39" t="s">
        <v>76</v>
      </c>
      <c r="C9" s="40">
        <f>stromy!G19</f>
        <v>0</v>
      </c>
      <c r="D9" s="40">
        <f>C9*0.21</f>
        <v>0</v>
      </c>
      <c r="E9" s="40">
        <f>C9+D9</f>
        <v>0</v>
      </c>
    </row>
    <row r="10" spans="1:5" ht="38.25" thickBot="1" x14ac:dyDescent="0.35">
      <c r="B10" s="109" t="s">
        <v>75</v>
      </c>
      <c r="C10" s="41">
        <f>nádoby!G17</f>
        <v>0</v>
      </c>
      <c r="D10" s="41">
        <f>C10*0.21</f>
        <v>0</v>
      </c>
      <c r="E10" s="41">
        <f>C10+D10</f>
        <v>0</v>
      </c>
    </row>
    <row r="12" spans="1:5" ht="15.75" x14ac:dyDescent="0.25">
      <c r="B12" s="11" t="s">
        <v>11</v>
      </c>
    </row>
    <row r="15" spans="1:5" x14ac:dyDescent="0.25">
      <c r="B15" t="s">
        <v>74</v>
      </c>
    </row>
    <row r="18" spans="2:2" x14ac:dyDescent="0.25">
      <c r="B18" t="s">
        <v>73</v>
      </c>
    </row>
  </sheetData>
  <mergeCells count="1">
    <mergeCell ref="B3:E3"/>
  </mergeCells>
  <pageMargins left="0.7" right="0.7" top="0.78740157499999996" bottom="0.78740157499999996" header="0.3" footer="0.3"/>
  <pageSetup paperSize="9" scale="9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tabSelected="1" workbookViewId="0">
      <selection activeCell="F22" sqref="F22"/>
    </sheetView>
  </sheetViews>
  <sheetFormatPr defaultRowHeight="15" x14ac:dyDescent="0.25"/>
  <cols>
    <col min="1" max="1" width="15.5703125" customWidth="1"/>
    <col min="2" max="2" width="82" bestFit="1" customWidth="1"/>
    <col min="3" max="4" width="10" customWidth="1"/>
    <col min="5" max="5" width="12.85546875" style="45" customWidth="1"/>
    <col min="6" max="6" width="11.85546875" customWidth="1"/>
    <col min="7" max="7" width="14.7109375" style="7" bestFit="1" customWidth="1"/>
    <col min="8" max="8" width="29.140625" bestFit="1" customWidth="1"/>
  </cols>
  <sheetData>
    <row r="1" spans="1:9" ht="30.75" customHeight="1" thickBot="1" x14ac:dyDescent="0.4">
      <c r="A1" s="114" t="s">
        <v>5</v>
      </c>
      <c r="B1" s="115"/>
      <c r="C1" s="115"/>
      <c r="D1" s="115"/>
      <c r="E1" s="115"/>
      <c r="F1" s="115"/>
      <c r="G1" s="116"/>
    </row>
    <row r="2" spans="1:9" ht="30.75" customHeight="1" thickBot="1" x14ac:dyDescent="0.3">
      <c r="A2" s="122" t="s">
        <v>79</v>
      </c>
      <c r="B2" s="122"/>
      <c r="C2" s="122"/>
      <c r="D2" s="122"/>
      <c r="E2" s="122"/>
      <c r="F2" s="122"/>
      <c r="G2" s="122"/>
    </row>
    <row r="3" spans="1:9" ht="30.75" thickBot="1" x14ac:dyDescent="0.3">
      <c r="A3" s="63" t="s">
        <v>27</v>
      </c>
      <c r="B3" s="101" t="s">
        <v>13</v>
      </c>
      <c r="C3" s="101" t="s">
        <v>1</v>
      </c>
      <c r="D3" s="101" t="s">
        <v>0</v>
      </c>
      <c r="E3" s="102">
        <v>1</v>
      </c>
      <c r="F3" s="103" t="s">
        <v>7</v>
      </c>
      <c r="G3" s="104" t="s">
        <v>8</v>
      </c>
      <c r="H3" t="s">
        <v>29</v>
      </c>
    </row>
    <row r="4" spans="1:9" ht="30" customHeight="1" x14ac:dyDescent="0.25">
      <c r="A4" s="96">
        <v>184803111</v>
      </c>
      <c r="B4" s="97" t="s">
        <v>28</v>
      </c>
      <c r="C4" s="97" t="s">
        <v>4</v>
      </c>
      <c r="D4" s="98">
        <v>3380.16</v>
      </c>
      <c r="E4" s="120" t="s">
        <v>65</v>
      </c>
      <c r="F4" s="99">
        <v>0</v>
      </c>
      <c r="G4" s="100">
        <f t="shared" ref="G4:G6" si="0">F4*D4</f>
        <v>0</v>
      </c>
      <c r="H4" s="105" t="s">
        <v>30</v>
      </c>
      <c r="I4" s="105"/>
    </row>
    <row r="5" spans="1:9" ht="15.75" customHeight="1" x14ac:dyDescent="0.25">
      <c r="A5" s="93">
        <v>184803112</v>
      </c>
      <c r="B5" s="1" t="s">
        <v>36</v>
      </c>
      <c r="C5" s="1" t="s">
        <v>4</v>
      </c>
      <c r="D5" s="1">
        <v>3508</v>
      </c>
      <c r="E5" s="120"/>
      <c r="F5" s="4">
        <v>0</v>
      </c>
      <c r="G5" s="94">
        <f t="shared" si="0"/>
        <v>0</v>
      </c>
      <c r="H5" s="105" t="s">
        <v>30</v>
      </c>
      <c r="I5" s="105"/>
    </row>
    <row r="6" spans="1:9" ht="15.75" customHeight="1" x14ac:dyDescent="0.25">
      <c r="A6" s="93">
        <v>184803113</v>
      </c>
      <c r="B6" s="1" t="s">
        <v>37</v>
      </c>
      <c r="C6" s="1" t="s">
        <v>4</v>
      </c>
      <c r="D6" s="1">
        <v>1587</v>
      </c>
      <c r="E6" s="121"/>
      <c r="F6" s="4">
        <v>0</v>
      </c>
      <c r="G6" s="94">
        <f t="shared" si="0"/>
        <v>0</v>
      </c>
      <c r="H6" s="105" t="s">
        <v>30</v>
      </c>
      <c r="I6" s="105"/>
    </row>
    <row r="7" spans="1:9" ht="15.75" customHeight="1" x14ac:dyDescent="0.25">
      <c r="A7" s="93">
        <v>184806151</v>
      </c>
      <c r="B7" s="1" t="s">
        <v>31</v>
      </c>
      <c r="C7" s="1" t="s">
        <v>2</v>
      </c>
      <c r="D7" s="1">
        <v>90</v>
      </c>
      <c r="E7" s="42">
        <v>1</v>
      </c>
      <c r="F7" s="4">
        <v>0</v>
      </c>
      <c r="G7" s="94">
        <f>F7*E7*D7</f>
        <v>0</v>
      </c>
    </row>
    <row r="8" spans="1:9" ht="15.75" customHeight="1" x14ac:dyDescent="0.25">
      <c r="A8" s="93">
        <v>184806152</v>
      </c>
      <c r="B8" s="1" t="s">
        <v>32</v>
      </c>
      <c r="C8" s="1" t="s">
        <v>2</v>
      </c>
      <c r="D8" s="1">
        <v>41</v>
      </c>
      <c r="E8" s="42">
        <v>1</v>
      </c>
      <c r="F8" s="4">
        <v>0</v>
      </c>
      <c r="G8" s="94">
        <f t="shared" ref="G8:G18" si="1">F8*E8*D8</f>
        <v>0</v>
      </c>
    </row>
    <row r="9" spans="1:9" s="32" customFormat="1" ht="15.75" customHeight="1" x14ac:dyDescent="0.25">
      <c r="A9" s="62">
        <v>184806161</v>
      </c>
      <c r="B9" s="36" t="s">
        <v>33</v>
      </c>
      <c r="C9" s="30" t="s">
        <v>2</v>
      </c>
      <c r="D9" s="30">
        <v>8</v>
      </c>
      <c r="E9" s="42">
        <v>1</v>
      </c>
      <c r="F9" s="31">
        <v>0</v>
      </c>
      <c r="G9" s="94">
        <f t="shared" si="1"/>
        <v>0</v>
      </c>
    </row>
    <row r="10" spans="1:9" ht="15.75" customHeight="1" x14ac:dyDescent="0.25">
      <c r="A10" s="93">
        <v>184817111</v>
      </c>
      <c r="B10" s="12" t="s">
        <v>38</v>
      </c>
      <c r="C10" s="1" t="s">
        <v>4</v>
      </c>
      <c r="D10" s="1">
        <v>336.7</v>
      </c>
      <c r="E10" s="42">
        <v>1</v>
      </c>
      <c r="F10" s="4">
        <v>0</v>
      </c>
      <c r="G10" s="94">
        <f t="shared" si="1"/>
        <v>0</v>
      </c>
    </row>
    <row r="11" spans="1:9" ht="15.75" customHeight="1" x14ac:dyDescent="0.25">
      <c r="A11" s="93">
        <v>184171113</v>
      </c>
      <c r="B11" s="12" t="s">
        <v>34</v>
      </c>
      <c r="C11" s="12" t="s">
        <v>4</v>
      </c>
      <c r="D11" s="1">
        <v>336.7</v>
      </c>
      <c r="E11" s="42">
        <v>1</v>
      </c>
      <c r="F11" s="4">
        <v>0</v>
      </c>
      <c r="G11" s="94">
        <f t="shared" si="1"/>
        <v>0</v>
      </c>
    </row>
    <row r="12" spans="1:9" ht="15.75" customHeight="1" x14ac:dyDescent="0.25">
      <c r="A12" s="93">
        <v>184806185</v>
      </c>
      <c r="B12" s="12" t="s">
        <v>35</v>
      </c>
      <c r="C12" s="12" t="s">
        <v>2</v>
      </c>
      <c r="D12" s="1">
        <v>180</v>
      </c>
      <c r="E12" s="42">
        <v>2</v>
      </c>
      <c r="F12" s="4">
        <v>0</v>
      </c>
      <c r="G12" s="94">
        <f t="shared" si="1"/>
        <v>0</v>
      </c>
    </row>
    <row r="13" spans="1:9" ht="15.75" customHeight="1" x14ac:dyDescent="0.25">
      <c r="A13" s="93">
        <v>185804431</v>
      </c>
      <c r="B13" s="12" t="s">
        <v>39</v>
      </c>
      <c r="C13" s="12" t="s">
        <v>2</v>
      </c>
      <c r="D13" s="1">
        <v>180</v>
      </c>
      <c r="E13" s="42">
        <v>1</v>
      </c>
      <c r="F13" s="4">
        <v>0</v>
      </c>
      <c r="G13" s="94">
        <f t="shared" si="1"/>
        <v>0</v>
      </c>
    </row>
    <row r="14" spans="1:9" ht="15.75" customHeight="1" x14ac:dyDescent="0.25">
      <c r="A14" s="93">
        <v>185804432</v>
      </c>
      <c r="B14" s="12" t="s">
        <v>40</v>
      </c>
      <c r="C14" s="12" t="s">
        <v>2</v>
      </c>
      <c r="D14" s="1">
        <v>180</v>
      </c>
      <c r="E14" s="42">
        <v>1</v>
      </c>
      <c r="F14" s="4">
        <v>0</v>
      </c>
      <c r="G14" s="94">
        <f t="shared" si="1"/>
        <v>0</v>
      </c>
    </row>
    <row r="15" spans="1:9" ht="15.75" customHeight="1" x14ac:dyDescent="0.25">
      <c r="A15" s="93">
        <v>185804511</v>
      </c>
      <c r="B15" s="12" t="s">
        <v>41</v>
      </c>
      <c r="C15" s="12" t="s">
        <v>4</v>
      </c>
      <c r="D15" s="1">
        <v>307.2</v>
      </c>
      <c r="E15" s="42">
        <v>5</v>
      </c>
      <c r="F15" s="4">
        <v>0</v>
      </c>
      <c r="G15" s="94">
        <f t="shared" si="1"/>
        <v>0</v>
      </c>
      <c r="H15" s="105" t="s">
        <v>64</v>
      </c>
    </row>
    <row r="16" spans="1:9" ht="15.75" customHeight="1" x14ac:dyDescent="0.25">
      <c r="A16" s="93">
        <v>185804512</v>
      </c>
      <c r="B16" s="12" t="s">
        <v>42</v>
      </c>
      <c r="C16" s="12" t="s">
        <v>4</v>
      </c>
      <c r="D16" s="1">
        <v>29.5</v>
      </c>
      <c r="E16" s="42">
        <v>5</v>
      </c>
      <c r="F16" s="4">
        <v>0</v>
      </c>
      <c r="G16" s="94">
        <f t="shared" si="1"/>
        <v>0</v>
      </c>
    </row>
    <row r="17" spans="1:7" ht="15.75" customHeight="1" x14ac:dyDescent="0.25">
      <c r="A17" s="93">
        <v>185804513</v>
      </c>
      <c r="B17" s="12" t="s">
        <v>43</v>
      </c>
      <c r="C17" s="12" t="s">
        <v>4</v>
      </c>
      <c r="D17" s="1">
        <v>139</v>
      </c>
      <c r="E17" s="42">
        <v>5</v>
      </c>
      <c r="F17" s="4">
        <v>0</v>
      </c>
      <c r="G17" s="94">
        <f t="shared" si="1"/>
        <v>0</v>
      </c>
    </row>
    <row r="18" spans="1:7" ht="15.75" customHeight="1" thickBot="1" x14ac:dyDescent="0.3">
      <c r="A18" s="95">
        <v>185804514</v>
      </c>
      <c r="B18" s="126" t="s">
        <v>44</v>
      </c>
      <c r="C18" s="126" t="s">
        <v>4</v>
      </c>
      <c r="D18" s="127">
        <v>1258</v>
      </c>
      <c r="E18" s="128">
        <v>5</v>
      </c>
      <c r="F18" s="129">
        <v>0</v>
      </c>
      <c r="G18" s="130">
        <f t="shared" si="1"/>
        <v>0</v>
      </c>
    </row>
    <row r="19" spans="1:7" s="20" customFormat="1" ht="15.75" customHeight="1" thickBot="1" x14ac:dyDescent="0.3">
      <c r="A19" s="76"/>
      <c r="B19" s="118" t="s">
        <v>70</v>
      </c>
      <c r="C19" s="118"/>
      <c r="D19" s="118"/>
      <c r="E19" s="118"/>
      <c r="F19" s="119"/>
      <c r="G19" s="77">
        <f>SUM(G4:G18)</f>
        <v>0</v>
      </c>
    </row>
    <row r="20" spans="1:7" x14ac:dyDescent="0.25">
      <c r="A20" s="15"/>
      <c r="B20" s="17"/>
      <c r="C20" s="16"/>
      <c r="D20" s="3"/>
      <c r="E20" s="43"/>
      <c r="F20" s="9"/>
      <c r="G20" s="106"/>
    </row>
    <row r="21" spans="1:7" x14ac:dyDescent="0.25">
      <c r="A21" s="15"/>
      <c r="B21" s="17"/>
      <c r="C21" s="16"/>
      <c r="D21" s="3"/>
      <c r="E21" s="43"/>
      <c r="F21" s="9"/>
      <c r="G21" s="9"/>
    </row>
    <row r="22" spans="1:7" x14ac:dyDescent="0.25">
      <c r="A22" s="15"/>
      <c r="B22" s="17"/>
      <c r="C22" s="16"/>
      <c r="D22" s="3"/>
      <c r="E22" s="43"/>
      <c r="F22" s="9"/>
      <c r="G22" s="9"/>
    </row>
    <row r="23" spans="1:7" x14ac:dyDescent="0.25">
      <c r="A23" s="15"/>
      <c r="B23" s="17"/>
      <c r="C23" s="16"/>
      <c r="D23" s="3"/>
      <c r="E23" s="43"/>
      <c r="F23" s="9"/>
      <c r="G23" s="9"/>
    </row>
    <row r="24" spans="1:7" x14ac:dyDescent="0.25">
      <c r="A24" s="15"/>
      <c r="B24" s="17"/>
      <c r="C24" s="16"/>
      <c r="D24" s="3"/>
      <c r="E24" s="43"/>
      <c r="F24" s="9"/>
      <c r="G24" s="9"/>
    </row>
    <row r="25" spans="1:7" s="3" customFormat="1" x14ac:dyDescent="0.25">
      <c r="B25" s="17"/>
      <c r="C25" s="16"/>
      <c r="E25" s="43"/>
      <c r="F25" s="9"/>
      <c r="G25" s="9"/>
    </row>
    <row r="26" spans="1:7" s="21" customFormat="1" ht="15.75" x14ac:dyDescent="0.25">
      <c r="B26" s="27"/>
      <c r="C26" s="11"/>
      <c r="E26" s="44"/>
      <c r="F26" s="28"/>
      <c r="G26" s="28"/>
    </row>
    <row r="27" spans="1:7" s="3" customFormat="1" ht="24" customHeight="1" x14ac:dyDescent="0.25">
      <c r="E27" s="43"/>
      <c r="F27" s="9"/>
      <c r="G27" s="9"/>
    </row>
    <row r="28" spans="1:7" s="3" customFormat="1" ht="24" customHeight="1" x14ac:dyDescent="0.25">
      <c r="E28" s="43"/>
      <c r="F28" s="9"/>
      <c r="G28" s="9"/>
    </row>
    <row r="29" spans="1:7" s="3" customFormat="1" ht="24" customHeight="1" x14ac:dyDescent="0.25">
      <c r="E29" s="43"/>
      <c r="F29" s="9"/>
      <c r="G29" s="9"/>
    </row>
    <row r="30" spans="1:7" s="3" customFormat="1" ht="24" customHeight="1" x14ac:dyDescent="0.25">
      <c r="E30" s="43"/>
      <c r="F30" s="9"/>
      <c r="G30" s="9"/>
    </row>
    <row r="31" spans="1:7" s="3" customFormat="1" ht="24" customHeight="1" x14ac:dyDescent="0.25">
      <c r="E31" s="43"/>
      <c r="F31" s="9"/>
      <c r="G31" s="9"/>
    </row>
    <row r="32" spans="1:7" s="3" customFormat="1" ht="24" customHeight="1" x14ac:dyDescent="0.25">
      <c r="E32" s="43"/>
      <c r="F32" s="9"/>
      <c r="G32" s="9"/>
    </row>
    <row r="33" spans="5:7" s="3" customFormat="1" ht="24" customHeight="1" x14ac:dyDescent="0.25">
      <c r="E33" s="43"/>
      <c r="F33" s="9"/>
      <c r="G33" s="9"/>
    </row>
    <row r="34" spans="5:7" s="3" customFormat="1" ht="24" customHeight="1" x14ac:dyDescent="0.25">
      <c r="E34" s="43"/>
      <c r="F34" s="9"/>
      <c r="G34" s="9"/>
    </row>
    <row r="35" spans="5:7" s="3" customFormat="1" ht="24" customHeight="1" x14ac:dyDescent="0.25">
      <c r="E35" s="43"/>
      <c r="F35" s="9"/>
      <c r="G35" s="9"/>
    </row>
    <row r="36" spans="5:7" s="3" customFormat="1" ht="24" customHeight="1" x14ac:dyDescent="0.25">
      <c r="E36" s="43"/>
      <c r="F36" s="9"/>
      <c r="G36" s="9"/>
    </row>
    <row r="37" spans="5:7" s="3" customFormat="1" ht="24" customHeight="1" x14ac:dyDescent="0.25">
      <c r="E37" s="43"/>
      <c r="F37" s="9"/>
      <c r="G37" s="9"/>
    </row>
    <row r="38" spans="5:7" s="3" customFormat="1" ht="24" customHeight="1" x14ac:dyDescent="0.25">
      <c r="E38" s="43"/>
      <c r="F38" s="9"/>
      <c r="G38" s="9"/>
    </row>
    <row r="39" spans="5:7" s="3" customFormat="1" ht="24" customHeight="1" x14ac:dyDescent="0.25">
      <c r="E39" s="43"/>
      <c r="F39" s="9"/>
      <c r="G39" s="9"/>
    </row>
    <row r="40" spans="5:7" s="3" customFormat="1" ht="24" customHeight="1" x14ac:dyDescent="0.25">
      <c r="E40" s="43"/>
      <c r="F40" s="9"/>
      <c r="G40" s="9"/>
    </row>
    <row r="41" spans="5:7" s="3" customFormat="1" ht="24" customHeight="1" x14ac:dyDescent="0.25">
      <c r="E41" s="43"/>
      <c r="F41" s="9"/>
      <c r="G41" s="9"/>
    </row>
    <row r="42" spans="5:7" s="3" customFormat="1" ht="24" customHeight="1" x14ac:dyDescent="0.25">
      <c r="E42" s="43"/>
      <c r="F42" s="9"/>
      <c r="G42" s="9"/>
    </row>
    <row r="43" spans="5:7" s="3" customFormat="1" ht="24" customHeight="1" x14ac:dyDescent="0.25">
      <c r="E43" s="43"/>
      <c r="F43" s="9"/>
      <c r="G43" s="9"/>
    </row>
    <row r="44" spans="5:7" s="3" customFormat="1" ht="24" customHeight="1" x14ac:dyDescent="0.25">
      <c r="E44" s="43"/>
      <c r="F44" s="9"/>
      <c r="G44" s="9"/>
    </row>
    <row r="45" spans="5:7" s="3" customFormat="1" ht="24" customHeight="1" x14ac:dyDescent="0.25">
      <c r="E45" s="43"/>
      <c r="F45" s="9"/>
      <c r="G45" s="9"/>
    </row>
    <row r="46" spans="5:7" s="3" customFormat="1" ht="24" customHeight="1" x14ac:dyDescent="0.25">
      <c r="E46" s="43"/>
      <c r="F46" s="9"/>
      <c r="G46" s="9"/>
    </row>
    <row r="47" spans="5:7" s="3" customFormat="1" ht="24" customHeight="1" x14ac:dyDescent="0.25">
      <c r="E47" s="43"/>
      <c r="F47" s="9"/>
      <c r="G47" s="9"/>
    </row>
    <row r="48" spans="5:7" s="3" customFormat="1" ht="24" customHeight="1" x14ac:dyDescent="0.25">
      <c r="E48" s="43"/>
      <c r="F48" s="9"/>
      <c r="G48" s="9"/>
    </row>
    <row r="49" spans="5:7" s="3" customFormat="1" ht="24" customHeight="1" x14ac:dyDescent="0.25">
      <c r="E49" s="43"/>
      <c r="F49" s="9"/>
      <c r="G49" s="9"/>
    </row>
    <row r="50" spans="5:7" s="3" customFormat="1" ht="24" customHeight="1" x14ac:dyDescent="0.25">
      <c r="E50" s="43"/>
      <c r="F50" s="9"/>
      <c r="G50" s="9"/>
    </row>
    <row r="51" spans="5:7" s="3" customFormat="1" ht="24" customHeight="1" x14ac:dyDescent="0.25">
      <c r="E51" s="43"/>
      <c r="F51" s="9"/>
      <c r="G51" s="9"/>
    </row>
    <row r="52" spans="5:7" s="3" customFormat="1" ht="24" customHeight="1" x14ac:dyDescent="0.25">
      <c r="E52" s="43"/>
      <c r="F52" s="9"/>
      <c r="G52" s="9"/>
    </row>
    <row r="53" spans="5:7" s="3" customFormat="1" ht="24" customHeight="1" x14ac:dyDescent="0.25">
      <c r="E53" s="43"/>
      <c r="F53" s="9"/>
      <c r="G53" s="9"/>
    </row>
    <row r="54" spans="5:7" s="3" customFormat="1" ht="24" customHeight="1" x14ac:dyDescent="0.25">
      <c r="E54" s="43"/>
      <c r="F54" s="9"/>
      <c r="G54" s="9"/>
    </row>
    <row r="55" spans="5:7" s="3" customFormat="1" ht="24" customHeight="1" x14ac:dyDescent="0.25">
      <c r="E55" s="43"/>
      <c r="F55" s="9"/>
      <c r="G55" s="9"/>
    </row>
    <row r="56" spans="5:7" s="3" customFormat="1" ht="24" customHeight="1" x14ac:dyDescent="0.25">
      <c r="E56" s="43"/>
      <c r="F56" s="9"/>
      <c r="G56" s="9"/>
    </row>
    <row r="57" spans="5:7" s="3" customFormat="1" ht="24" customHeight="1" x14ac:dyDescent="0.25">
      <c r="E57" s="43"/>
      <c r="F57" s="9"/>
      <c r="G57" s="9"/>
    </row>
    <row r="58" spans="5:7" s="3" customFormat="1" ht="24" customHeight="1" x14ac:dyDescent="0.25">
      <c r="E58" s="43"/>
      <c r="F58" s="9"/>
      <c r="G58" s="9"/>
    </row>
    <row r="59" spans="5:7" s="3" customFormat="1" ht="24" customHeight="1" x14ac:dyDescent="0.25">
      <c r="E59" s="43"/>
      <c r="F59" s="9"/>
      <c r="G59" s="9"/>
    </row>
    <row r="60" spans="5:7" s="3" customFormat="1" ht="24" customHeight="1" x14ac:dyDescent="0.25">
      <c r="E60" s="43"/>
      <c r="F60" s="9"/>
      <c r="G60" s="9"/>
    </row>
    <row r="61" spans="5:7" s="3" customFormat="1" ht="24" customHeight="1" x14ac:dyDescent="0.25">
      <c r="E61" s="43"/>
      <c r="F61" s="9"/>
      <c r="G61" s="9"/>
    </row>
    <row r="62" spans="5:7" s="3" customFormat="1" ht="24" customHeight="1" x14ac:dyDescent="0.25">
      <c r="E62" s="43"/>
      <c r="F62" s="9"/>
      <c r="G62" s="9"/>
    </row>
    <row r="63" spans="5:7" s="3" customFormat="1" ht="24" customHeight="1" x14ac:dyDescent="0.25">
      <c r="E63" s="43"/>
      <c r="F63" s="9"/>
      <c r="G63" s="9"/>
    </row>
    <row r="64" spans="5:7" s="3" customFormat="1" ht="24" customHeight="1" x14ac:dyDescent="0.25">
      <c r="E64" s="43"/>
      <c r="F64" s="9"/>
      <c r="G64" s="9"/>
    </row>
    <row r="65" spans="1:7" s="3" customFormat="1" ht="24" customHeight="1" x14ac:dyDescent="0.25">
      <c r="E65" s="43"/>
      <c r="F65" s="9"/>
      <c r="G65" s="9"/>
    </row>
    <row r="66" spans="1:7" s="3" customFormat="1" ht="24" customHeight="1" x14ac:dyDescent="0.25">
      <c r="E66" s="43"/>
      <c r="F66" s="9"/>
      <c r="G66" s="9"/>
    </row>
    <row r="67" spans="1:7" s="3" customFormat="1" ht="24" customHeight="1" x14ac:dyDescent="0.25">
      <c r="E67" s="43"/>
      <c r="F67" s="9"/>
      <c r="G67" s="9"/>
    </row>
    <row r="68" spans="1:7" s="3" customFormat="1" ht="24" customHeight="1" x14ac:dyDescent="0.25">
      <c r="E68" s="43"/>
      <c r="F68" s="9"/>
      <c r="G68" s="9"/>
    </row>
    <row r="69" spans="1:7" s="3" customFormat="1" ht="24" customHeight="1" x14ac:dyDescent="0.25">
      <c r="E69" s="43"/>
      <c r="F69" s="9"/>
      <c r="G69" s="9"/>
    </row>
    <row r="70" spans="1:7" s="3" customFormat="1" ht="24" customHeight="1" x14ac:dyDescent="0.25">
      <c r="E70" s="43"/>
      <c r="F70" s="9"/>
      <c r="G70" s="9"/>
    </row>
    <row r="71" spans="1:7" s="3" customFormat="1" ht="24" customHeight="1" x14ac:dyDescent="0.25">
      <c r="E71" s="43"/>
      <c r="F71" s="9"/>
      <c r="G71" s="9"/>
    </row>
    <row r="72" spans="1:7" s="3" customFormat="1" ht="24" customHeight="1" x14ac:dyDescent="0.25">
      <c r="E72" s="43"/>
      <c r="F72" s="9"/>
      <c r="G72" s="9"/>
    </row>
    <row r="73" spans="1:7" s="3" customFormat="1" ht="24" customHeight="1" x14ac:dyDescent="0.25">
      <c r="E73" s="43"/>
      <c r="F73" s="9"/>
      <c r="G73" s="9"/>
    </row>
    <row r="74" spans="1:7" s="3" customFormat="1" ht="24" customHeight="1" x14ac:dyDescent="0.25">
      <c r="E74" s="43"/>
      <c r="F74" s="9"/>
      <c r="G74" s="9"/>
    </row>
    <row r="75" spans="1:7" s="3" customFormat="1" ht="24" customHeight="1" x14ac:dyDescent="0.25">
      <c r="E75" s="43"/>
      <c r="F75" s="9"/>
      <c r="G75" s="9"/>
    </row>
    <row r="76" spans="1:7" s="3" customFormat="1" ht="24" customHeight="1" x14ac:dyDescent="0.25">
      <c r="E76" s="43"/>
      <c r="F76" s="9"/>
      <c r="G76" s="9"/>
    </row>
    <row r="77" spans="1:7" s="3" customFormat="1" ht="24" customHeight="1" x14ac:dyDescent="0.25">
      <c r="E77" s="43"/>
      <c r="F77" s="9"/>
      <c r="G77" s="9"/>
    </row>
    <row r="78" spans="1:7" s="3" customFormat="1" ht="24" customHeight="1" x14ac:dyDescent="0.25">
      <c r="E78" s="43"/>
      <c r="F78" s="9"/>
      <c r="G78" s="9"/>
    </row>
    <row r="79" spans="1:7" s="3" customFormat="1" ht="24" customHeight="1" x14ac:dyDescent="0.25">
      <c r="E79" s="43"/>
      <c r="F79" s="9"/>
      <c r="G79" s="9"/>
    </row>
    <row r="80" spans="1:7" s="3" customFormat="1" x14ac:dyDescent="0.25">
      <c r="A80" s="117"/>
      <c r="B80" s="117"/>
      <c r="E80" s="43"/>
      <c r="G80" s="8"/>
    </row>
    <row r="81" spans="7:7" x14ac:dyDescent="0.25">
      <c r="G81" s="9"/>
    </row>
  </sheetData>
  <mergeCells count="5">
    <mergeCell ref="A1:G1"/>
    <mergeCell ref="A80:B80"/>
    <mergeCell ref="B19:F19"/>
    <mergeCell ref="E4:E6"/>
    <mergeCell ref="A2:G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8"/>
  <sheetViews>
    <sheetView workbookViewId="0">
      <selection activeCell="A2" sqref="A2:G2"/>
    </sheetView>
  </sheetViews>
  <sheetFormatPr defaultRowHeight="15" x14ac:dyDescent="0.25"/>
  <cols>
    <col min="1" max="1" width="16.5703125" style="10" customWidth="1"/>
    <col min="2" max="2" width="80.5703125" customWidth="1"/>
    <col min="5" max="5" width="12.85546875" bestFit="1" customWidth="1"/>
    <col min="6" max="6" width="15.140625" style="7" bestFit="1" customWidth="1"/>
    <col min="7" max="7" width="13.85546875" style="7" customWidth="1"/>
    <col min="8" max="8" width="21.140625" bestFit="1" customWidth="1"/>
  </cols>
  <sheetData>
    <row r="1" spans="1:17" ht="21.75" thickBot="1" x14ac:dyDescent="0.4">
      <c r="A1" s="114" t="s">
        <v>5</v>
      </c>
      <c r="B1" s="115"/>
      <c r="C1" s="115"/>
      <c r="D1" s="115"/>
      <c r="E1" s="115"/>
      <c r="F1" s="115"/>
      <c r="G1" s="116"/>
    </row>
    <row r="2" spans="1:17" ht="15.75" thickBot="1" x14ac:dyDescent="0.3">
      <c r="A2" s="123" t="s">
        <v>80</v>
      </c>
      <c r="B2" s="123"/>
      <c r="C2" s="123"/>
      <c r="D2" s="123"/>
      <c r="E2" s="123"/>
      <c r="F2" s="123"/>
      <c r="G2" s="123"/>
    </row>
    <row r="3" spans="1:17" ht="32.25" thickBot="1" x14ac:dyDescent="0.3">
      <c r="A3" s="76" t="s">
        <v>12</v>
      </c>
      <c r="B3" s="83" t="s">
        <v>13</v>
      </c>
      <c r="C3" s="84" t="s">
        <v>1</v>
      </c>
      <c r="D3" s="84" t="s">
        <v>0</v>
      </c>
      <c r="E3" s="85" t="s">
        <v>3</v>
      </c>
      <c r="F3" s="108" t="s">
        <v>7</v>
      </c>
      <c r="G3" s="86" t="s">
        <v>8</v>
      </c>
      <c r="H3" t="s">
        <v>29</v>
      </c>
    </row>
    <row r="4" spans="1:17" ht="15.75" x14ac:dyDescent="0.25">
      <c r="A4" s="87"/>
      <c r="B4" s="88" t="s">
        <v>63</v>
      </c>
      <c r="C4" s="88" t="s">
        <v>2</v>
      </c>
      <c r="D4" s="88">
        <v>1214</v>
      </c>
      <c r="E4" s="89"/>
      <c r="F4" s="90"/>
      <c r="G4" s="91"/>
    </row>
    <row r="5" spans="1:17" ht="66" customHeight="1" x14ac:dyDescent="0.25">
      <c r="A5" s="54">
        <v>184813151</v>
      </c>
      <c r="B5" s="37" t="s">
        <v>14</v>
      </c>
      <c r="C5" s="37" t="s">
        <v>2</v>
      </c>
      <c r="D5" s="37">
        <v>500</v>
      </c>
      <c r="E5" s="64">
        <v>2</v>
      </c>
      <c r="F5" s="65">
        <v>0</v>
      </c>
      <c r="G5" s="66">
        <f>F5*E5*D5</f>
        <v>0</v>
      </c>
      <c r="H5" s="107" t="s">
        <v>62</v>
      </c>
      <c r="I5" s="61"/>
      <c r="J5" s="61"/>
      <c r="K5" s="61"/>
      <c r="L5" s="61"/>
      <c r="M5" s="61"/>
      <c r="N5" s="61"/>
      <c r="O5" s="61"/>
      <c r="P5" s="61"/>
      <c r="Q5" s="61"/>
    </row>
    <row r="6" spans="1:17" s="32" customFormat="1" ht="15.75" customHeight="1" x14ac:dyDescent="0.25">
      <c r="A6" s="67">
        <v>184813153</v>
      </c>
      <c r="B6" s="68" t="s">
        <v>16</v>
      </c>
      <c r="C6" s="68" t="s">
        <v>2</v>
      </c>
      <c r="D6" s="68">
        <v>10</v>
      </c>
      <c r="E6" s="69">
        <v>2</v>
      </c>
      <c r="F6" s="70">
        <v>0</v>
      </c>
      <c r="G6" s="71">
        <f t="shared" ref="G6:G14" si="0">F6*E6*D6</f>
        <v>0</v>
      </c>
    </row>
    <row r="7" spans="1:17" s="32" customFormat="1" ht="15.75" customHeight="1" x14ac:dyDescent="0.25">
      <c r="A7" s="67">
        <v>184813155</v>
      </c>
      <c r="B7" s="68" t="s">
        <v>15</v>
      </c>
      <c r="C7" s="68" t="s">
        <v>2</v>
      </c>
      <c r="D7" s="68">
        <v>5</v>
      </c>
      <c r="E7" s="69">
        <v>2</v>
      </c>
      <c r="F7" s="70">
        <v>0</v>
      </c>
      <c r="G7" s="71">
        <f t="shared" si="0"/>
        <v>0</v>
      </c>
    </row>
    <row r="8" spans="1:17" s="32" customFormat="1" ht="15.75" customHeight="1" x14ac:dyDescent="0.25">
      <c r="A8" s="67">
        <v>184852321</v>
      </c>
      <c r="B8" s="68" t="s">
        <v>66</v>
      </c>
      <c r="C8" s="68" t="s">
        <v>2</v>
      </c>
      <c r="D8" s="68">
        <v>50</v>
      </c>
      <c r="E8" s="69">
        <v>1</v>
      </c>
      <c r="F8" s="70">
        <v>0</v>
      </c>
      <c r="G8" s="71">
        <f t="shared" si="0"/>
        <v>0</v>
      </c>
    </row>
    <row r="9" spans="1:17" ht="15.75" customHeight="1" x14ac:dyDescent="0.25">
      <c r="A9" s="54">
        <v>184852322</v>
      </c>
      <c r="B9" s="37" t="s">
        <v>17</v>
      </c>
      <c r="C9" s="37" t="s">
        <v>2</v>
      </c>
      <c r="D9" s="37">
        <v>150</v>
      </c>
      <c r="E9" s="64">
        <v>1</v>
      </c>
      <c r="F9" s="65">
        <v>0</v>
      </c>
      <c r="G9" s="66">
        <f t="shared" si="0"/>
        <v>0</v>
      </c>
    </row>
    <row r="10" spans="1:17" ht="15.75" customHeight="1" x14ac:dyDescent="0.25">
      <c r="A10" s="54">
        <v>184852323</v>
      </c>
      <c r="B10" s="37" t="s">
        <v>18</v>
      </c>
      <c r="C10" s="37" t="s">
        <v>2</v>
      </c>
      <c r="D10" s="37">
        <v>100</v>
      </c>
      <c r="E10" s="64">
        <v>1</v>
      </c>
      <c r="F10" s="65">
        <v>0</v>
      </c>
      <c r="G10" s="66">
        <f t="shared" si="0"/>
        <v>0</v>
      </c>
      <c r="L10" s="14"/>
    </row>
    <row r="11" spans="1:17" ht="15.75" customHeight="1" x14ac:dyDescent="0.25">
      <c r="A11" s="54">
        <v>184852238</v>
      </c>
      <c r="B11" s="37" t="s">
        <v>21</v>
      </c>
      <c r="C11" s="37" t="s">
        <v>2</v>
      </c>
      <c r="D11" s="37">
        <v>3</v>
      </c>
      <c r="E11" s="64">
        <v>1</v>
      </c>
      <c r="F11" s="65">
        <v>0</v>
      </c>
      <c r="G11" s="66">
        <f t="shared" si="0"/>
        <v>0</v>
      </c>
      <c r="L11" s="14"/>
    </row>
    <row r="12" spans="1:17" ht="15.75" customHeight="1" x14ac:dyDescent="0.25">
      <c r="A12" s="54">
        <v>184852239</v>
      </c>
      <c r="B12" s="37" t="s">
        <v>22</v>
      </c>
      <c r="C12" s="37" t="s">
        <v>2</v>
      </c>
      <c r="D12" s="37">
        <v>3</v>
      </c>
      <c r="E12" s="64">
        <v>1</v>
      </c>
      <c r="F12" s="65">
        <v>0</v>
      </c>
      <c r="G12" s="66">
        <f t="shared" si="0"/>
        <v>0</v>
      </c>
      <c r="L12" s="14"/>
    </row>
    <row r="13" spans="1:17" s="34" customFormat="1" ht="31.5" customHeight="1" x14ac:dyDescent="0.25">
      <c r="A13" s="67">
        <v>184215413</v>
      </c>
      <c r="B13" s="92" t="s">
        <v>19</v>
      </c>
      <c r="C13" s="68" t="s">
        <v>2</v>
      </c>
      <c r="D13" s="68">
        <v>10</v>
      </c>
      <c r="E13" s="69">
        <v>1</v>
      </c>
      <c r="F13" s="70">
        <v>0</v>
      </c>
      <c r="G13" s="71">
        <f t="shared" si="0"/>
        <v>0</v>
      </c>
      <c r="L13" s="35"/>
    </row>
    <row r="14" spans="1:17" s="34" customFormat="1" ht="15.75" customHeight="1" x14ac:dyDescent="0.25">
      <c r="A14" s="67">
        <v>185804513</v>
      </c>
      <c r="B14" s="68" t="s">
        <v>20</v>
      </c>
      <c r="C14" s="68" t="s">
        <v>2</v>
      </c>
      <c r="D14" s="68">
        <v>10</v>
      </c>
      <c r="E14" s="69">
        <v>1</v>
      </c>
      <c r="F14" s="70">
        <v>0</v>
      </c>
      <c r="G14" s="71">
        <f t="shared" si="0"/>
        <v>0</v>
      </c>
      <c r="L14" s="35"/>
    </row>
    <row r="15" spans="1:17" s="34" customFormat="1" ht="31.5" customHeight="1" x14ac:dyDescent="0.25">
      <c r="A15" s="67">
        <v>185804311</v>
      </c>
      <c r="B15" s="92" t="s">
        <v>59</v>
      </c>
      <c r="C15" s="68" t="s">
        <v>9</v>
      </c>
      <c r="D15" s="68">
        <v>1.5</v>
      </c>
      <c r="E15" s="69">
        <v>1</v>
      </c>
      <c r="F15" s="70">
        <v>0</v>
      </c>
      <c r="G15" s="71">
        <f>F15*D15</f>
        <v>0</v>
      </c>
      <c r="L15" s="35"/>
    </row>
    <row r="16" spans="1:17" s="34" customFormat="1" ht="15.75" customHeight="1" x14ac:dyDescent="0.25">
      <c r="A16" s="67">
        <v>184501141</v>
      </c>
      <c r="B16" s="68" t="s">
        <v>24</v>
      </c>
      <c r="C16" s="68" t="s">
        <v>4</v>
      </c>
      <c r="D16" s="68">
        <v>10</v>
      </c>
      <c r="E16" s="69">
        <v>1</v>
      </c>
      <c r="F16" s="70">
        <v>0</v>
      </c>
      <c r="G16" s="71">
        <f t="shared" ref="G16:G18" si="1">F16*D16</f>
        <v>0</v>
      </c>
      <c r="L16" s="35"/>
    </row>
    <row r="17" spans="1:12" s="34" customFormat="1" ht="15.75" customHeight="1" x14ac:dyDescent="0.25">
      <c r="A17" s="67">
        <v>184501182</v>
      </c>
      <c r="B17" s="68" t="s">
        <v>26</v>
      </c>
      <c r="C17" s="68" t="s">
        <v>4</v>
      </c>
      <c r="D17" s="68">
        <v>10</v>
      </c>
      <c r="E17" s="69">
        <v>1</v>
      </c>
      <c r="F17" s="70">
        <v>0</v>
      </c>
      <c r="G17" s="71">
        <f t="shared" si="1"/>
        <v>0</v>
      </c>
      <c r="L17" s="35"/>
    </row>
    <row r="18" spans="1:12" ht="31.5" customHeight="1" thickBot="1" x14ac:dyDescent="0.3">
      <c r="A18" s="72"/>
      <c r="B18" s="59" t="s">
        <v>25</v>
      </c>
      <c r="C18" s="58" t="s">
        <v>23</v>
      </c>
      <c r="D18" s="58">
        <v>1</v>
      </c>
      <c r="E18" s="73">
        <v>1</v>
      </c>
      <c r="F18" s="74">
        <v>0</v>
      </c>
      <c r="G18" s="75">
        <f t="shared" si="1"/>
        <v>0</v>
      </c>
      <c r="L18" s="14"/>
    </row>
    <row r="19" spans="1:12" s="14" customFormat="1" ht="16.5" customHeight="1" thickBot="1" x14ac:dyDescent="0.3">
      <c r="A19" s="76"/>
      <c r="B19" s="118" t="s">
        <v>72</v>
      </c>
      <c r="C19" s="118"/>
      <c r="D19" s="118"/>
      <c r="E19" s="118"/>
      <c r="F19" s="118"/>
      <c r="G19" s="77">
        <f>SUM(G5:G18)</f>
        <v>0</v>
      </c>
    </row>
    <row r="20" spans="1:12" ht="24" customHeight="1" x14ac:dyDescent="0.25">
      <c r="A20" s="25"/>
      <c r="B20" s="18"/>
      <c r="C20" s="18"/>
      <c r="D20" s="18"/>
      <c r="E20" s="18"/>
      <c r="F20" s="18"/>
      <c r="G20" s="29"/>
    </row>
    <row r="21" spans="1:12" s="21" customFormat="1" ht="24" customHeight="1" x14ac:dyDescent="0.25">
      <c r="F21" s="28"/>
      <c r="G21" s="28"/>
      <c r="H21" s="22"/>
    </row>
    <row r="22" spans="1:12" s="3" customFormat="1" ht="24" customHeight="1" x14ac:dyDescent="0.25">
      <c r="A22" s="18"/>
      <c r="B22" s="18"/>
      <c r="C22" s="18"/>
      <c r="D22" s="18"/>
      <c r="E22" s="23"/>
      <c r="F22" s="24"/>
      <c r="G22" s="24"/>
    </row>
    <row r="23" spans="1:12" s="3" customFormat="1" ht="24" customHeight="1" x14ac:dyDescent="0.25">
      <c r="A23" s="18"/>
      <c r="B23" s="18"/>
      <c r="C23" s="18"/>
      <c r="D23" s="18"/>
      <c r="E23" s="23"/>
      <c r="F23" s="24"/>
      <c r="G23" s="24"/>
    </row>
    <row r="24" spans="1:12" s="3" customFormat="1" ht="24" customHeight="1" x14ac:dyDescent="0.25">
      <c r="A24" s="18"/>
      <c r="B24" s="18"/>
      <c r="C24" s="18"/>
      <c r="D24" s="18"/>
      <c r="E24" s="23"/>
      <c r="F24" s="24"/>
      <c r="G24" s="24"/>
    </row>
    <row r="25" spans="1:12" s="3" customFormat="1" ht="24" customHeight="1" x14ac:dyDescent="0.25">
      <c r="A25" s="18"/>
      <c r="B25" s="18"/>
      <c r="C25" s="18"/>
      <c r="D25" s="18"/>
      <c r="E25" s="23"/>
      <c r="F25" s="24"/>
      <c r="G25" s="24"/>
    </row>
    <row r="26" spans="1:12" s="3" customFormat="1" ht="24" customHeight="1" x14ac:dyDescent="0.25">
      <c r="A26" s="18"/>
      <c r="B26" s="18"/>
      <c r="C26" s="18"/>
      <c r="D26" s="18"/>
      <c r="E26" s="23"/>
      <c r="F26" s="24"/>
      <c r="G26" s="24"/>
    </row>
    <row r="27" spans="1:12" s="3" customFormat="1" ht="24" customHeight="1" x14ac:dyDescent="0.25">
      <c r="A27" s="18"/>
      <c r="D27" s="18"/>
      <c r="E27" s="23"/>
      <c r="F27" s="24"/>
      <c r="G27" s="24"/>
    </row>
    <row r="28" spans="1:12" s="3" customFormat="1" ht="24" customHeight="1" x14ac:dyDescent="0.25">
      <c r="A28" s="18"/>
      <c r="B28" s="18"/>
      <c r="C28" s="18"/>
      <c r="D28" s="18"/>
      <c r="E28" s="23"/>
      <c r="F28" s="24"/>
      <c r="G28" s="24"/>
    </row>
    <row r="29" spans="1:12" s="3" customFormat="1" ht="24" customHeight="1" x14ac:dyDescent="0.25">
      <c r="A29" s="18"/>
      <c r="D29" s="18"/>
      <c r="E29" s="23"/>
      <c r="F29" s="24"/>
      <c r="G29" s="24"/>
    </row>
    <row r="30" spans="1:12" s="3" customFormat="1" ht="24" customHeight="1" x14ac:dyDescent="0.25">
      <c r="A30" s="18"/>
      <c r="D30" s="18"/>
      <c r="E30" s="23"/>
      <c r="F30" s="24"/>
      <c r="G30" s="24"/>
    </row>
    <row r="31" spans="1:12" s="3" customFormat="1" ht="24" customHeight="1" x14ac:dyDescent="0.25">
      <c r="A31" s="18"/>
      <c r="B31" s="18"/>
      <c r="C31" s="18"/>
      <c r="D31" s="18"/>
      <c r="E31" s="23"/>
      <c r="F31" s="24"/>
      <c r="G31" s="24"/>
    </row>
    <row r="32" spans="1:12" s="3" customFormat="1" ht="24" customHeight="1" x14ac:dyDescent="0.25">
      <c r="A32" s="18"/>
      <c r="B32" s="18"/>
      <c r="C32" s="18"/>
      <c r="D32" s="18"/>
      <c r="E32" s="23"/>
      <c r="F32" s="24"/>
      <c r="G32" s="24"/>
    </row>
    <row r="33" spans="1:7" s="3" customFormat="1" ht="24" customHeight="1" x14ac:dyDescent="0.25">
      <c r="A33" s="18"/>
      <c r="B33" s="18"/>
      <c r="C33" s="18"/>
      <c r="D33" s="18"/>
      <c r="E33" s="23"/>
      <c r="F33" s="24"/>
      <c r="G33" s="24"/>
    </row>
    <row r="34" spans="1:7" s="3" customFormat="1" ht="24" customHeight="1" x14ac:dyDescent="0.25">
      <c r="A34" s="18"/>
      <c r="B34" s="18"/>
      <c r="C34" s="18"/>
      <c r="D34" s="18"/>
      <c r="E34" s="23"/>
      <c r="F34" s="24"/>
      <c r="G34" s="24"/>
    </row>
    <row r="35" spans="1:7" s="3" customFormat="1" ht="24" customHeight="1" x14ac:dyDescent="0.25">
      <c r="A35" s="18"/>
      <c r="B35" s="18"/>
      <c r="C35" s="18"/>
      <c r="D35" s="18"/>
      <c r="E35" s="23"/>
      <c r="F35" s="24"/>
      <c r="G35" s="24"/>
    </row>
    <row r="36" spans="1:7" s="3" customFormat="1" ht="24" customHeight="1" x14ac:dyDescent="0.25">
      <c r="A36" s="18"/>
      <c r="B36" s="18"/>
      <c r="C36" s="18"/>
      <c r="D36" s="18"/>
      <c r="E36" s="23"/>
      <c r="F36" s="24"/>
      <c r="G36" s="24"/>
    </row>
    <row r="37" spans="1:7" s="3" customFormat="1" ht="24" customHeight="1" x14ac:dyDescent="0.25">
      <c r="A37" s="18"/>
      <c r="B37" s="18"/>
      <c r="C37" s="18"/>
      <c r="D37" s="18"/>
      <c r="E37" s="23"/>
      <c r="F37" s="24"/>
      <c r="G37" s="24"/>
    </row>
    <row r="38" spans="1:7" s="3" customFormat="1" ht="24" customHeight="1" x14ac:dyDescent="0.25">
      <c r="A38" s="18"/>
      <c r="B38" s="18"/>
      <c r="C38" s="18"/>
      <c r="D38" s="18"/>
      <c r="E38" s="23"/>
      <c r="F38" s="24"/>
      <c r="G38" s="24"/>
    </row>
    <row r="39" spans="1:7" s="3" customFormat="1" ht="24" customHeight="1" x14ac:dyDescent="0.25">
      <c r="A39" s="18"/>
      <c r="B39" s="18"/>
      <c r="C39" s="18"/>
      <c r="D39" s="18"/>
      <c r="E39" s="23"/>
      <c r="F39" s="24"/>
      <c r="G39" s="24"/>
    </row>
    <row r="40" spans="1:7" s="3" customFormat="1" ht="24" customHeight="1" x14ac:dyDescent="0.25">
      <c r="A40" s="18"/>
      <c r="B40" s="18"/>
      <c r="C40" s="18"/>
      <c r="D40" s="18"/>
      <c r="E40" s="23"/>
      <c r="F40" s="24"/>
      <c r="G40" s="24"/>
    </row>
    <row r="41" spans="1:7" s="3" customFormat="1" ht="24" customHeight="1" x14ac:dyDescent="0.25">
      <c r="A41" s="18"/>
      <c r="B41" s="18"/>
      <c r="C41" s="18"/>
      <c r="D41" s="18"/>
      <c r="E41" s="23"/>
      <c r="F41" s="24"/>
      <c r="G41" s="24"/>
    </row>
    <row r="42" spans="1:7" s="3" customFormat="1" ht="24" customHeight="1" x14ac:dyDescent="0.25">
      <c r="A42" s="18"/>
      <c r="B42" s="18"/>
      <c r="C42" s="18"/>
      <c r="D42" s="18"/>
      <c r="E42" s="23"/>
      <c r="F42" s="24"/>
      <c r="G42" s="24"/>
    </row>
    <row r="43" spans="1:7" s="3" customFormat="1" ht="24" customHeight="1" x14ac:dyDescent="0.25">
      <c r="A43" s="18"/>
      <c r="B43" s="18"/>
      <c r="C43" s="18"/>
      <c r="D43" s="18"/>
      <c r="E43" s="23"/>
      <c r="F43" s="24"/>
      <c r="G43" s="24"/>
    </row>
    <row r="44" spans="1:7" s="3" customFormat="1" ht="24" customHeight="1" x14ac:dyDescent="0.25">
      <c r="A44" s="18"/>
      <c r="B44" s="18"/>
      <c r="C44" s="18"/>
      <c r="D44" s="18"/>
      <c r="E44" s="23"/>
      <c r="F44" s="24"/>
      <c r="G44" s="24"/>
    </row>
    <row r="45" spans="1:7" s="3" customFormat="1" ht="24" customHeight="1" x14ac:dyDescent="0.25">
      <c r="A45" s="18"/>
      <c r="B45" s="18"/>
      <c r="C45" s="18"/>
      <c r="D45" s="18"/>
      <c r="E45" s="23"/>
      <c r="F45" s="24"/>
      <c r="G45" s="24"/>
    </row>
    <row r="46" spans="1:7" s="3" customFormat="1" x14ac:dyDescent="0.25">
      <c r="A46" s="18"/>
      <c r="B46" s="18"/>
      <c r="C46" s="18"/>
      <c r="D46" s="18"/>
      <c r="E46" s="23"/>
      <c r="F46" s="24"/>
      <c r="G46" s="24"/>
    </row>
    <row r="47" spans="1:7" s="3" customFormat="1" x14ac:dyDescent="0.25">
      <c r="A47" s="18"/>
      <c r="B47" s="18"/>
      <c r="C47" s="18"/>
      <c r="D47" s="18"/>
      <c r="E47" s="18"/>
      <c r="F47" s="26"/>
      <c r="G47" s="26"/>
    </row>
    <row r="48" spans="1:7" s="3" customFormat="1" x14ac:dyDescent="0.25">
      <c r="A48" s="18"/>
      <c r="F48" s="9"/>
      <c r="G48" s="9"/>
    </row>
  </sheetData>
  <mergeCells count="3">
    <mergeCell ref="B19:F19"/>
    <mergeCell ref="A1:G1"/>
    <mergeCell ref="A2:G2"/>
  </mergeCells>
  <phoneticPr fontId="8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A2" sqref="A2:G2"/>
    </sheetView>
  </sheetViews>
  <sheetFormatPr defaultRowHeight="15" x14ac:dyDescent="0.25"/>
  <cols>
    <col min="1" max="1" width="15.5703125" customWidth="1"/>
    <col min="2" max="2" width="66.85546875" customWidth="1"/>
    <col min="3" max="3" width="9.140625" customWidth="1"/>
    <col min="5" max="5" width="21.140625" customWidth="1"/>
    <col min="6" max="6" width="16.42578125" customWidth="1"/>
    <col min="7" max="7" width="19.140625" bestFit="1" customWidth="1"/>
    <col min="8" max="8" width="19.42578125" bestFit="1" customWidth="1"/>
    <col min="9" max="9" width="18.42578125" bestFit="1" customWidth="1"/>
  </cols>
  <sheetData>
    <row r="1" spans="1:8" ht="21.75" thickBot="1" x14ac:dyDescent="0.4">
      <c r="A1" s="114" t="s">
        <v>5</v>
      </c>
      <c r="B1" s="115"/>
      <c r="C1" s="115"/>
      <c r="D1" s="115"/>
      <c r="E1" s="115"/>
      <c r="F1" s="115"/>
      <c r="G1" s="116"/>
    </row>
    <row r="2" spans="1:8" ht="15.75" thickBot="1" x14ac:dyDescent="0.3">
      <c r="A2" s="124" t="s">
        <v>81</v>
      </c>
      <c r="B2" s="125"/>
      <c r="C2" s="125"/>
      <c r="D2" s="125"/>
      <c r="E2" s="125"/>
      <c r="F2" s="125"/>
      <c r="G2" s="125"/>
    </row>
    <row r="3" spans="1:8" ht="32.25" thickBot="1" x14ac:dyDescent="0.3">
      <c r="A3" s="76" t="s">
        <v>27</v>
      </c>
      <c r="B3" s="83" t="s">
        <v>13</v>
      </c>
      <c r="C3" s="84" t="s">
        <v>1</v>
      </c>
      <c r="D3" s="84" t="s">
        <v>0</v>
      </c>
      <c r="E3" s="85" t="s">
        <v>3</v>
      </c>
      <c r="F3" s="85" t="s">
        <v>7</v>
      </c>
      <c r="G3" s="86" t="s">
        <v>8</v>
      </c>
      <c r="H3" t="s">
        <v>29</v>
      </c>
    </row>
    <row r="4" spans="1:8" s="10" customFormat="1" ht="31.5" x14ac:dyDescent="0.25">
      <c r="A4" s="78">
        <v>183211322</v>
      </c>
      <c r="B4" s="79" t="s">
        <v>45</v>
      </c>
      <c r="C4" s="79" t="s">
        <v>2</v>
      </c>
      <c r="D4" s="79">
        <v>501</v>
      </c>
      <c r="E4" s="80" t="s">
        <v>60</v>
      </c>
      <c r="F4" s="81">
        <v>0</v>
      </c>
      <c r="G4" s="82">
        <f>F4*D4</f>
        <v>0</v>
      </c>
    </row>
    <row r="5" spans="1:8" s="10" customFormat="1" ht="15.75" x14ac:dyDescent="0.25">
      <c r="A5" s="54">
        <v>183211319</v>
      </c>
      <c r="B5" s="37" t="s">
        <v>46</v>
      </c>
      <c r="C5" s="37" t="s">
        <v>2</v>
      </c>
      <c r="D5" s="37">
        <v>441</v>
      </c>
      <c r="E5" s="38"/>
      <c r="F5" s="38">
        <v>0</v>
      </c>
      <c r="G5" s="55">
        <f t="shared" ref="G5:G14" si="0">F5*D5</f>
        <v>0</v>
      </c>
    </row>
    <row r="6" spans="1:8" s="10" customFormat="1" ht="15.75" x14ac:dyDescent="0.25">
      <c r="A6" s="54"/>
      <c r="B6" s="37" t="s">
        <v>54</v>
      </c>
      <c r="C6" s="37" t="s">
        <v>2</v>
      </c>
      <c r="D6" s="37">
        <v>501</v>
      </c>
      <c r="E6" s="38"/>
      <c r="F6" s="38">
        <v>0</v>
      </c>
      <c r="G6" s="55">
        <f t="shared" si="0"/>
        <v>0</v>
      </c>
    </row>
    <row r="7" spans="1:8" s="10" customFormat="1" ht="15.75" x14ac:dyDescent="0.25">
      <c r="A7" s="54">
        <v>183211313</v>
      </c>
      <c r="B7" s="37" t="s">
        <v>47</v>
      </c>
      <c r="C7" s="37" t="s">
        <v>2</v>
      </c>
      <c r="D7" s="37">
        <v>390</v>
      </c>
      <c r="E7" s="38"/>
      <c r="F7" s="38">
        <v>0</v>
      </c>
      <c r="G7" s="55">
        <f t="shared" si="0"/>
        <v>0</v>
      </c>
    </row>
    <row r="8" spans="1:8" s="10" customFormat="1" ht="15.75" x14ac:dyDescent="0.25">
      <c r="A8" s="54"/>
      <c r="B8" s="37" t="s">
        <v>55</v>
      </c>
      <c r="C8" s="37" t="s">
        <v>2</v>
      </c>
      <c r="D8" s="37">
        <v>390</v>
      </c>
      <c r="E8" s="38"/>
      <c r="F8" s="38">
        <v>0</v>
      </c>
      <c r="G8" s="55">
        <f t="shared" si="0"/>
        <v>0</v>
      </c>
    </row>
    <row r="9" spans="1:8" s="10" customFormat="1" ht="15.75" x14ac:dyDescent="0.25">
      <c r="A9" s="54">
        <v>185805214</v>
      </c>
      <c r="B9" s="37" t="s">
        <v>48</v>
      </c>
      <c r="C9" s="37" t="s">
        <v>2</v>
      </c>
      <c r="D9" s="37">
        <v>501</v>
      </c>
      <c r="E9" s="38"/>
      <c r="F9" s="38">
        <v>0</v>
      </c>
      <c r="G9" s="55">
        <f t="shared" si="0"/>
        <v>0</v>
      </c>
    </row>
    <row r="10" spans="1:8" s="10" customFormat="1" ht="15.75" x14ac:dyDescent="0.25">
      <c r="A10" s="56">
        <v>185805219</v>
      </c>
      <c r="B10" s="37" t="s">
        <v>49</v>
      </c>
      <c r="C10" s="37" t="s">
        <v>2</v>
      </c>
      <c r="D10" s="37">
        <v>441</v>
      </c>
      <c r="E10" s="38"/>
      <c r="F10" s="38">
        <v>0</v>
      </c>
      <c r="G10" s="55">
        <f t="shared" si="0"/>
        <v>0</v>
      </c>
    </row>
    <row r="11" spans="1:8" s="10" customFormat="1" ht="15.75" x14ac:dyDescent="0.25">
      <c r="A11" s="56">
        <v>185802114</v>
      </c>
      <c r="B11" s="37" t="s">
        <v>50</v>
      </c>
      <c r="C11" s="37" t="s">
        <v>51</v>
      </c>
      <c r="D11" s="37">
        <v>5.0000000000000001E-3</v>
      </c>
      <c r="E11" s="38"/>
      <c r="F11" s="38">
        <v>0</v>
      </c>
      <c r="G11" s="55">
        <f t="shared" si="0"/>
        <v>0</v>
      </c>
    </row>
    <row r="12" spans="1:8" s="10" customFormat="1" ht="15.75" x14ac:dyDescent="0.25">
      <c r="A12" s="56"/>
      <c r="B12" s="37" t="s">
        <v>52</v>
      </c>
      <c r="C12" s="37" t="s">
        <v>53</v>
      </c>
      <c r="D12" s="37">
        <v>5</v>
      </c>
      <c r="E12" s="38"/>
      <c r="F12" s="38">
        <v>0</v>
      </c>
      <c r="G12" s="55">
        <f t="shared" si="0"/>
        <v>0</v>
      </c>
    </row>
    <row r="13" spans="1:8" s="10" customFormat="1" ht="15.75" x14ac:dyDescent="0.25">
      <c r="A13" s="56">
        <v>185804311</v>
      </c>
      <c r="B13" s="37" t="s">
        <v>57</v>
      </c>
      <c r="C13" s="37" t="s">
        <v>9</v>
      </c>
      <c r="D13" s="37">
        <v>1</v>
      </c>
      <c r="E13" s="38"/>
      <c r="F13" s="38">
        <v>0</v>
      </c>
      <c r="G13" s="55">
        <f t="shared" si="0"/>
        <v>0</v>
      </c>
    </row>
    <row r="14" spans="1:8" s="10" customFormat="1" ht="15.75" x14ac:dyDescent="0.25">
      <c r="A14" s="56">
        <v>185804319</v>
      </c>
      <c r="B14" s="37" t="s">
        <v>56</v>
      </c>
      <c r="C14" s="37" t="s">
        <v>9</v>
      </c>
      <c r="D14" s="37">
        <v>1</v>
      </c>
      <c r="E14" s="38"/>
      <c r="F14" s="38">
        <v>0</v>
      </c>
      <c r="G14" s="55">
        <f t="shared" si="0"/>
        <v>0</v>
      </c>
    </row>
    <row r="15" spans="1:8" s="10" customFormat="1" ht="15.75" x14ac:dyDescent="0.25">
      <c r="A15" s="56">
        <v>185804511</v>
      </c>
      <c r="B15" s="37" t="s">
        <v>61</v>
      </c>
      <c r="C15" s="37" t="s">
        <v>4</v>
      </c>
      <c r="D15" s="37">
        <v>10</v>
      </c>
      <c r="E15" s="38">
        <v>5</v>
      </c>
      <c r="F15" s="38">
        <v>0</v>
      </c>
      <c r="G15" s="55">
        <f>F15*D15*E15</f>
        <v>0</v>
      </c>
    </row>
    <row r="16" spans="1:8" s="10" customFormat="1" ht="16.5" thickBot="1" x14ac:dyDescent="0.3">
      <c r="A16" s="57">
        <v>185804519</v>
      </c>
      <c r="B16" s="58" t="s">
        <v>58</v>
      </c>
      <c r="C16" s="58" t="s">
        <v>4</v>
      </c>
      <c r="D16" s="58">
        <v>10</v>
      </c>
      <c r="E16" s="59">
        <v>5</v>
      </c>
      <c r="F16" s="59">
        <v>0</v>
      </c>
      <c r="G16" s="60">
        <f>F16*D16*E16</f>
        <v>0</v>
      </c>
    </row>
    <row r="17" spans="1:9" s="13" customFormat="1" ht="15.75" customHeight="1" thickBot="1" x14ac:dyDescent="0.3">
      <c r="A17" s="52"/>
      <c r="B17" s="118" t="s">
        <v>70</v>
      </c>
      <c r="C17" s="118"/>
      <c r="D17" s="118"/>
      <c r="E17" s="118"/>
      <c r="F17" s="118"/>
      <c r="G17" s="53">
        <f>SUM(G4:G16)</f>
        <v>0</v>
      </c>
    </row>
    <row r="18" spans="1:9" s="10" customFormat="1" x14ac:dyDescent="0.25">
      <c r="A18" s="19"/>
      <c r="B18" s="18"/>
      <c r="C18" s="18"/>
      <c r="D18" s="18"/>
      <c r="E18" s="23"/>
      <c r="F18" s="23"/>
      <c r="G18" s="24"/>
    </row>
    <row r="19" spans="1:9" s="10" customFormat="1" x14ac:dyDescent="0.25">
      <c r="A19" s="19"/>
      <c r="B19" s="18"/>
      <c r="C19" s="18"/>
      <c r="D19" s="18"/>
      <c r="E19" s="23"/>
      <c r="F19" s="23"/>
      <c r="G19" s="24"/>
    </row>
    <row r="20" spans="1:9" s="10" customFormat="1" x14ac:dyDescent="0.25">
      <c r="A20" s="18"/>
      <c r="B20" s="18"/>
      <c r="C20" s="18"/>
      <c r="D20" s="18"/>
      <c r="E20" s="23"/>
      <c r="F20" s="23"/>
      <c r="G20" s="24"/>
    </row>
    <row r="21" spans="1:9" x14ac:dyDescent="0.25">
      <c r="I21" s="3"/>
    </row>
    <row r="22" spans="1:9" x14ac:dyDescent="0.25">
      <c r="I22" s="3"/>
    </row>
  </sheetData>
  <mergeCells count="3">
    <mergeCell ref="B17:F17"/>
    <mergeCell ref="A1:G1"/>
    <mergeCell ref="A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souhrn</vt:lpstr>
      <vt:lpstr>keře</vt:lpstr>
      <vt:lpstr>stromy</vt:lpstr>
      <vt:lpstr>nádoby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kdolejsova</cp:lastModifiedBy>
  <cp:lastPrinted>2021-10-19T14:18:56Z</cp:lastPrinted>
  <dcterms:created xsi:type="dcterms:W3CDTF">2014-01-05T18:55:15Z</dcterms:created>
  <dcterms:modified xsi:type="dcterms:W3CDTF">2021-10-20T15:07:51Z</dcterms:modified>
</cp:coreProperties>
</file>